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40" windowHeight="9300" activeTab="0"/>
  </bookViews>
  <sheets>
    <sheet name="blank sheet" sheetId="1" r:id="rId1"/>
    <sheet name="do nothing example" sheetId="2" r:id="rId2"/>
    <sheet name="watershed protection example" sheetId="3" r:id="rId3"/>
  </sheets>
  <definedNames/>
  <calcPr fullCalcOnLoad="1"/>
</workbook>
</file>

<file path=xl/sharedStrings.xml><?xml version="1.0" encoding="utf-8"?>
<sst xmlns="http://schemas.openxmlformats.org/spreadsheetml/2006/main" count="105" uniqueCount="36">
  <si>
    <t>Zoning Category</t>
  </si>
  <si>
    <t>Open Space</t>
  </si>
  <si>
    <t>Agriculture</t>
  </si>
  <si>
    <t>Impervious</t>
  </si>
  <si>
    <t>Forest</t>
  </si>
  <si>
    <t>Subtotal</t>
  </si>
  <si>
    <t>Future Land Cover (Undeveloped Land)</t>
  </si>
  <si>
    <t>Institutional</t>
  </si>
  <si>
    <t>Light Industrial</t>
  </si>
  <si>
    <t>Commercial</t>
  </si>
  <si>
    <t>Transportation</t>
  </si>
  <si>
    <t>Estimating Future Land Cover in a Watershed</t>
  </si>
  <si>
    <t>Removal of impervious cover</t>
  </si>
  <si>
    <r>
      <t>Step 2.</t>
    </r>
    <r>
      <rPr>
        <b/>
        <sz val="10"/>
        <rFont val="Arial"/>
        <family val="2"/>
      </rPr>
      <t xml:space="preserve"> Undeveloped Land (acres)</t>
    </r>
  </si>
  <si>
    <r>
      <t>Step 3.</t>
    </r>
    <r>
      <rPr>
        <b/>
        <sz val="10"/>
        <rFont val="Arial"/>
        <family val="2"/>
      </rPr>
      <t xml:space="preserve"> Protected Land (acres)</t>
    </r>
  </si>
  <si>
    <r>
      <t>Step 3.</t>
    </r>
    <r>
      <rPr>
        <b/>
        <sz val="10"/>
        <rFont val="Arial"/>
        <family val="2"/>
      </rPr>
      <t xml:space="preserve"> Buildable Land (acres)</t>
    </r>
  </si>
  <si>
    <r>
      <t>Step 4.</t>
    </r>
    <r>
      <rPr>
        <b/>
        <sz val="10"/>
        <rFont val="Arial"/>
        <family val="2"/>
      </rPr>
      <t xml:space="preserve"> Land Cover Coefficients</t>
    </r>
  </si>
  <si>
    <r>
      <t xml:space="preserve">Step 4. </t>
    </r>
    <r>
      <rPr>
        <b/>
        <sz val="10"/>
        <rFont val="Arial"/>
        <family val="2"/>
      </rPr>
      <t>Future Land Cover (acres)</t>
    </r>
  </si>
  <si>
    <t>Multifamily Residential</t>
  </si>
  <si>
    <t>Medium Density Residential (1/4 ac lots)</t>
  </si>
  <si>
    <t>Other Pervious</t>
  </si>
  <si>
    <t>Low Density Residential (1 ac lots)</t>
  </si>
  <si>
    <r>
      <t>Step 5.</t>
    </r>
    <r>
      <rPr>
        <b/>
        <sz val="10"/>
        <rFont val="Arial"/>
        <family val="2"/>
      </rPr>
      <t xml:space="preserve"> Future Land Cover (Developed Land and Protected Land)</t>
    </r>
  </si>
  <si>
    <t>Watershed Protection Assumptions (Developed Land)</t>
  </si>
  <si>
    <r>
      <t xml:space="preserve">Step 6. </t>
    </r>
    <r>
      <rPr>
        <b/>
        <sz val="10"/>
        <rFont val="Arial"/>
        <family val="2"/>
      </rPr>
      <t>Total Future Land Cover (acres)</t>
    </r>
  </si>
  <si>
    <t>Step 1.   Identify developed and undeveloped parcels</t>
  </si>
  <si>
    <t>Step 2.   Calculate the area of each zoning category for undeveloped land</t>
  </si>
  <si>
    <t>Step 3.   Identify and subtract protected land from undeveloped land for each zoning category</t>
  </si>
  <si>
    <t>Step 4.   Multiply the remaining buildable land in each zoning category by the corresponding land cover coefficients</t>
  </si>
  <si>
    <t>Step 5.   Calculate the area of each land cover type for developed land and protected land</t>
  </si>
  <si>
    <t>Step 6.   Sum future land cover on buildable, developed and protected land</t>
  </si>
  <si>
    <t>To evaluate the effect of different watershed protection scenarios, repeat Steps 1-6, and adjust protected land, land cover coefficients, and/or</t>
  </si>
  <si>
    <t>future land cover on developed land to reflect watershed protection measures such as active reforestation of public turf, natural regeneration</t>
  </si>
  <si>
    <t>incentives for tree planting on private land, or removal of impervious cover</t>
  </si>
  <si>
    <t>Active reforestation of public turf</t>
  </si>
  <si>
    <t>Tree planting on private land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</si>
</sst>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64" fontId="0" fillId="3" borderId="1" xfId="0" applyNumberForma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1" fontId="0" fillId="2" borderId="1" xfId="0" applyNumberFormat="1" applyFill="1" applyBorder="1" applyAlignment="1">
      <alignment/>
    </xf>
    <xf numFmtId="1" fontId="3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3" borderId="1" xfId="0" applyFill="1" applyBorder="1" applyAlignment="1">
      <alignment wrapText="1"/>
    </xf>
    <xf numFmtId="1" fontId="1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5" fillId="3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4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4">
      <selection activeCell="A13" sqref="A13"/>
    </sheetView>
  </sheetViews>
  <sheetFormatPr defaultColWidth="11.421875" defaultRowHeight="12.75"/>
  <cols>
    <col min="1" max="1" width="18.8515625" style="0" customWidth="1"/>
    <col min="2" max="2" width="14.00390625" style="0" customWidth="1"/>
    <col min="3" max="3" width="16.140625" style="0" customWidth="1"/>
    <col min="4" max="4" width="13.8515625" style="0" customWidth="1"/>
    <col min="5" max="5" width="12.421875" style="0" customWidth="1"/>
    <col min="6" max="6" width="10.00390625" style="0" customWidth="1"/>
    <col min="7" max="7" width="11.140625" style="0" customWidth="1"/>
    <col min="8" max="8" width="13.00390625" style="0" customWidth="1"/>
    <col min="9" max="9" width="8.8515625" style="0" customWidth="1"/>
    <col min="10" max="10" width="10.421875" style="0" customWidth="1"/>
    <col min="11" max="16384" width="8.8515625" style="0" customWidth="1"/>
  </cols>
  <sheetData>
    <row r="1" spans="1:10" ht="15">
      <c r="A1" s="14" t="s">
        <v>11</v>
      </c>
      <c r="B1" s="15"/>
      <c r="C1" s="15"/>
      <c r="D1" s="15"/>
      <c r="E1" s="15"/>
      <c r="F1" s="15"/>
      <c r="G1" s="15"/>
      <c r="H1" s="15"/>
      <c r="I1" s="15"/>
      <c r="J1" s="15"/>
    </row>
    <row r="3" ht="12">
      <c r="A3" s="10" t="s">
        <v>25</v>
      </c>
    </row>
    <row r="4" ht="12">
      <c r="A4" s="10" t="s">
        <v>26</v>
      </c>
    </row>
    <row r="5" ht="12">
      <c r="A5" s="10" t="s">
        <v>27</v>
      </c>
    </row>
    <row r="6" ht="12">
      <c r="A6" s="10" t="s">
        <v>28</v>
      </c>
    </row>
    <row r="7" ht="12">
      <c r="A7" s="10" t="s">
        <v>29</v>
      </c>
    </row>
    <row r="8" ht="12">
      <c r="A8" s="10" t="s">
        <v>30</v>
      </c>
    </row>
    <row r="9" ht="12">
      <c r="A9" s="10"/>
    </row>
    <row r="10" spans="1:2" ht="12">
      <c r="A10" s="10" t="s">
        <v>31</v>
      </c>
      <c r="B10" s="11"/>
    </row>
    <row r="11" spans="1:2" ht="12">
      <c r="A11" s="10" t="s">
        <v>32</v>
      </c>
      <c r="B11" s="11"/>
    </row>
    <row r="12" ht="12">
      <c r="A12" s="10" t="s">
        <v>33</v>
      </c>
    </row>
    <row r="14" spans="1:10" ht="12">
      <c r="A14" s="16" t="s">
        <v>6</v>
      </c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2">
      <c r="A15" s="28" t="s">
        <v>0</v>
      </c>
      <c r="B15" s="26" t="s">
        <v>13</v>
      </c>
      <c r="C15" s="26" t="s">
        <v>14</v>
      </c>
      <c r="D15" s="26" t="s">
        <v>15</v>
      </c>
      <c r="E15" s="32" t="s">
        <v>16</v>
      </c>
      <c r="F15" s="33"/>
      <c r="G15" s="33"/>
      <c r="H15" s="32" t="s">
        <v>17</v>
      </c>
      <c r="I15" s="33"/>
      <c r="J15" s="33"/>
    </row>
    <row r="16" spans="1:10" ht="29.25" customHeight="1">
      <c r="A16" s="29"/>
      <c r="B16" s="27"/>
      <c r="C16" s="27"/>
      <c r="D16" s="27"/>
      <c r="E16" s="1" t="s">
        <v>3</v>
      </c>
      <c r="F16" s="1" t="s">
        <v>4</v>
      </c>
      <c r="G16" s="6" t="s">
        <v>20</v>
      </c>
      <c r="H16" s="1" t="s">
        <v>3</v>
      </c>
      <c r="I16" s="1" t="s">
        <v>4</v>
      </c>
      <c r="J16" s="6" t="s">
        <v>20</v>
      </c>
    </row>
    <row r="17" spans="1:10" ht="12">
      <c r="A17" s="4"/>
      <c r="B17" s="4"/>
      <c r="C17" s="4"/>
      <c r="D17" s="2">
        <f aca="true" t="shared" si="0" ref="D17:D26">B17-C17</f>
        <v>0</v>
      </c>
      <c r="E17" s="4"/>
      <c r="F17" s="4"/>
      <c r="G17" s="4"/>
      <c r="H17" s="2">
        <f aca="true" t="shared" si="1" ref="H17:H26">D17*E17</f>
        <v>0</v>
      </c>
      <c r="I17" s="2">
        <f aca="true" t="shared" si="2" ref="I17:I26">D17*F17</f>
        <v>0</v>
      </c>
      <c r="J17" s="2">
        <f aca="true" t="shared" si="3" ref="J17:J26">D17*G17</f>
        <v>0</v>
      </c>
    </row>
    <row r="18" spans="1:10" ht="12">
      <c r="A18" s="4"/>
      <c r="B18" s="4"/>
      <c r="C18" s="4"/>
      <c r="D18" s="2">
        <f t="shared" si="0"/>
        <v>0</v>
      </c>
      <c r="E18" s="4"/>
      <c r="F18" s="4"/>
      <c r="G18" s="4"/>
      <c r="H18" s="2">
        <f t="shared" si="1"/>
        <v>0</v>
      </c>
      <c r="I18" s="2">
        <f t="shared" si="2"/>
        <v>0</v>
      </c>
      <c r="J18" s="2">
        <f t="shared" si="3"/>
        <v>0</v>
      </c>
    </row>
    <row r="19" spans="1:10" ht="12">
      <c r="A19" s="4"/>
      <c r="B19" s="4"/>
      <c r="C19" s="4"/>
      <c r="D19" s="2">
        <f t="shared" si="0"/>
        <v>0</v>
      </c>
      <c r="E19" s="4"/>
      <c r="F19" s="4"/>
      <c r="G19" s="4"/>
      <c r="H19" s="2">
        <f t="shared" si="1"/>
        <v>0</v>
      </c>
      <c r="I19" s="2">
        <f t="shared" si="2"/>
        <v>0</v>
      </c>
      <c r="J19" s="2">
        <f t="shared" si="3"/>
        <v>0</v>
      </c>
    </row>
    <row r="20" spans="1:10" ht="12">
      <c r="A20" s="4"/>
      <c r="B20" s="4"/>
      <c r="C20" s="4"/>
      <c r="D20" s="2">
        <f t="shared" si="0"/>
        <v>0</v>
      </c>
      <c r="E20" s="4"/>
      <c r="F20" s="4"/>
      <c r="G20" s="4"/>
      <c r="H20" s="2">
        <f t="shared" si="1"/>
        <v>0</v>
      </c>
      <c r="I20" s="2">
        <f t="shared" si="2"/>
        <v>0</v>
      </c>
      <c r="J20" s="2">
        <f t="shared" si="3"/>
        <v>0</v>
      </c>
    </row>
    <row r="21" spans="1:10" ht="12">
      <c r="A21" s="4"/>
      <c r="B21" s="4"/>
      <c r="C21" s="4"/>
      <c r="D21" s="2">
        <f t="shared" si="0"/>
        <v>0</v>
      </c>
      <c r="E21" s="4"/>
      <c r="F21" s="4"/>
      <c r="G21" s="4"/>
      <c r="H21" s="2">
        <f t="shared" si="1"/>
        <v>0</v>
      </c>
      <c r="I21" s="2">
        <f t="shared" si="2"/>
        <v>0</v>
      </c>
      <c r="J21" s="2">
        <f t="shared" si="3"/>
        <v>0</v>
      </c>
    </row>
    <row r="22" spans="1:10" ht="12">
      <c r="A22" s="4"/>
      <c r="B22" s="4"/>
      <c r="C22" s="4"/>
      <c r="D22" s="2">
        <f t="shared" si="0"/>
        <v>0</v>
      </c>
      <c r="E22" s="4"/>
      <c r="F22" s="4"/>
      <c r="G22" s="4"/>
      <c r="H22" s="2">
        <f t="shared" si="1"/>
        <v>0</v>
      </c>
      <c r="I22" s="2">
        <f t="shared" si="2"/>
        <v>0</v>
      </c>
      <c r="J22" s="2">
        <f t="shared" si="3"/>
        <v>0</v>
      </c>
    </row>
    <row r="23" spans="1:10" ht="12">
      <c r="A23" s="4"/>
      <c r="B23" s="4"/>
      <c r="C23" s="4"/>
      <c r="D23" s="2">
        <f t="shared" si="0"/>
        <v>0</v>
      </c>
      <c r="E23" s="4"/>
      <c r="F23" s="4"/>
      <c r="G23" s="4"/>
      <c r="H23" s="2">
        <f t="shared" si="1"/>
        <v>0</v>
      </c>
      <c r="I23" s="2">
        <f t="shared" si="2"/>
        <v>0</v>
      </c>
      <c r="J23" s="2">
        <f t="shared" si="3"/>
        <v>0</v>
      </c>
    </row>
    <row r="24" spans="1:10" ht="12">
      <c r="A24" s="4"/>
      <c r="B24" s="4"/>
      <c r="C24" s="4"/>
      <c r="D24" s="2">
        <f t="shared" si="0"/>
        <v>0</v>
      </c>
      <c r="E24" s="4"/>
      <c r="F24" s="4"/>
      <c r="G24" s="4"/>
      <c r="H24" s="2">
        <f t="shared" si="1"/>
        <v>0</v>
      </c>
      <c r="I24" s="2">
        <f t="shared" si="2"/>
        <v>0</v>
      </c>
      <c r="J24" s="2">
        <f t="shared" si="3"/>
        <v>0</v>
      </c>
    </row>
    <row r="25" spans="1:10" ht="12">
      <c r="A25" s="4"/>
      <c r="B25" s="4"/>
      <c r="C25" s="4"/>
      <c r="D25" s="2">
        <f t="shared" si="0"/>
        <v>0</v>
      </c>
      <c r="E25" s="4"/>
      <c r="F25" s="4"/>
      <c r="G25" s="4"/>
      <c r="H25" s="2">
        <f t="shared" si="1"/>
        <v>0</v>
      </c>
      <c r="I25" s="2">
        <f t="shared" si="2"/>
        <v>0</v>
      </c>
      <c r="J25" s="2">
        <f t="shared" si="3"/>
        <v>0</v>
      </c>
    </row>
    <row r="26" spans="1:10" ht="12">
      <c r="A26" s="4"/>
      <c r="B26" s="4"/>
      <c r="C26" s="4"/>
      <c r="D26" s="2">
        <f t="shared" si="0"/>
        <v>0</v>
      </c>
      <c r="E26" s="4"/>
      <c r="F26" s="4"/>
      <c r="G26" s="4"/>
      <c r="H26" s="2">
        <f t="shared" si="1"/>
        <v>0</v>
      </c>
      <c r="I26" s="2">
        <f t="shared" si="2"/>
        <v>0</v>
      </c>
      <c r="J26" s="2">
        <f t="shared" si="3"/>
        <v>0</v>
      </c>
    </row>
    <row r="27" spans="1:10" ht="12">
      <c r="A27" s="3" t="s">
        <v>5</v>
      </c>
      <c r="B27" s="3">
        <f>SUM(B17:B26)</f>
        <v>0</v>
      </c>
      <c r="C27" s="3">
        <f>SUM(C17:C26)</f>
        <v>0</v>
      </c>
      <c r="D27" s="3">
        <f>SUM(D17:D26)</f>
        <v>0</v>
      </c>
      <c r="E27" s="3"/>
      <c r="F27" s="3"/>
      <c r="G27" s="3"/>
      <c r="H27" s="3">
        <f>SUM(H17:H26)</f>
        <v>0</v>
      </c>
      <c r="I27" s="3">
        <f>SUM(I17:I26)</f>
        <v>0</v>
      </c>
      <c r="J27" s="3">
        <f>SUM(J17:J26)</f>
        <v>0</v>
      </c>
    </row>
    <row r="28" spans="1:10" ht="12">
      <c r="A28" s="30" t="s">
        <v>22</v>
      </c>
      <c r="B28" s="31"/>
      <c r="C28" s="31"/>
      <c r="D28" s="31"/>
      <c r="E28" s="31"/>
      <c r="F28" s="31"/>
      <c r="G28" s="31"/>
      <c r="H28" s="4"/>
      <c r="I28" s="4"/>
      <c r="J28" s="4"/>
    </row>
    <row r="29" spans="1:10" ht="12">
      <c r="A29" s="20" t="s">
        <v>23</v>
      </c>
      <c r="B29" s="21"/>
      <c r="C29" s="21"/>
      <c r="D29" s="21"/>
      <c r="E29" s="21"/>
      <c r="F29" s="21"/>
      <c r="G29" s="21"/>
      <c r="H29" s="21"/>
      <c r="I29" s="21"/>
      <c r="J29" s="22"/>
    </row>
    <row r="30" spans="1:10" ht="13.5" customHeight="1">
      <c r="A30" s="18"/>
      <c r="B30" s="18"/>
      <c r="C30" s="18"/>
      <c r="D30" s="18"/>
      <c r="E30" s="18"/>
      <c r="F30" s="18"/>
      <c r="G30" s="18"/>
      <c r="H30" s="4"/>
      <c r="I30" s="4"/>
      <c r="J30" s="4"/>
    </row>
    <row r="31" spans="1:10" ht="13.5" customHeight="1">
      <c r="A31" s="23"/>
      <c r="B31" s="24"/>
      <c r="C31" s="24"/>
      <c r="D31" s="24"/>
      <c r="E31" s="24"/>
      <c r="F31" s="24"/>
      <c r="G31" s="25"/>
      <c r="H31" s="4"/>
      <c r="I31" s="4"/>
      <c r="J31" s="4"/>
    </row>
    <row r="32" spans="1:10" ht="12.75" customHeight="1">
      <c r="A32" s="18"/>
      <c r="B32" s="18"/>
      <c r="C32" s="18"/>
      <c r="D32" s="18"/>
      <c r="E32" s="18"/>
      <c r="F32" s="18"/>
      <c r="G32" s="18"/>
      <c r="H32" s="4"/>
      <c r="I32" s="4"/>
      <c r="J32" s="4"/>
    </row>
    <row r="33" spans="1:10" ht="12">
      <c r="A33" s="19" t="s">
        <v>24</v>
      </c>
      <c r="B33" s="17"/>
      <c r="C33" s="17"/>
      <c r="D33" s="17"/>
      <c r="E33" s="17"/>
      <c r="F33" s="17"/>
      <c r="G33" s="17"/>
      <c r="H33" s="9">
        <f>SUM(H27+H28+H30+H31+H32)</f>
        <v>0</v>
      </c>
      <c r="I33" s="9">
        <f>SUM(I27+I28+I30+I31+I32)</f>
        <v>0</v>
      </c>
      <c r="J33" s="9">
        <f>SUM(J27+J28+J30+J31+J32)</f>
        <v>0</v>
      </c>
    </row>
  </sheetData>
  <mergeCells count="14">
    <mergeCell ref="A33:G33"/>
    <mergeCell ref="A29:J29"/>
    <mergeCell ref="A31:G31"/>
    <mergeCell ref="B15:B16"/>
    <mergeCell ref="A15:A16"/>
    <mergeCell ref="A28:G28"/>
    <mergeCell ref="E15:G15"/>
    <mergeCell ref="H15:J15"/>
    <mergeCell ref="D15:D16"/>
    <mergeCell ref="C15:C16"/>
    <mergeCell ref="A1:J1"/>
    <mergeCell ref="A14:J14"/>
    <mergeCell ref="A30:G30"/>
    <mergeCell ref="A32:G32"/>
  </mergeCells>
  <printOptions/>
  <pageMargins left="0.75" right="0.75" top="1" bottom="1" header="0.5" footer="0.5"/>
  <pageSetup fitToHeight="1" fitToWidth="1" horizontalDpi="600" verticalDpi="600" orientation="landscape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4">
      <selection activeCell="A32" sqref="A32:G32"/>
    </sheetView>
  </sheetViews>
  <sheetFormatPr defaultColWidth="11.421875" defaultRowHeight="12.75"/>
  <cols>
    <col min="1" max="1" width="18.8515625" style="0" customWidth="1"/>
    <col min="2" max="2" width="14.00390625" style="0" customWidth="1"/>
    <col min="3" max="3" width="16.140625" style="0" customWidth="1"/>
    <col min="4" max="4" width="13.8515625" style="0" customWidth="1"/>
    <col min="5" max="5" width="12.421875" style="0" customWidth="1"/>
    <col min="6" max="6" width="10.00390625" style="0" customWidth="1"/>
    <col min="7" max="7" width="11.140625" style="0" customWidth="1"/>
    <col min="8" max="8" width="13.00390625" style="0" customWidth="1"/>
    <col min="9" max="9" width="8.8515625" style="0" customWidth="1"/>
    <col min="10" max="10" width="10.421875" style="0" customWidth="1"/>
    <col min="11" max="16384" width="8.8515625" style="0" customWidth="1"/>
  </cols>
  <sheetData>
    <row r="1" spans="1:10" ht="15">
      <c r="A1" s="14" t="s">
        <v>11</v>
      </c>
      <c r="B1" s="15"/>
      <c r="C1" s="15"/>
      <c r="D1" s="15"/>
      <c r="E1" s="15"/>
      <c r="F1" s="15"/>
      <c r="G1" s="15"/>
      <c r="H1" s="15"/>
      <c r="I1" s="15"/>
      <c r="J1" s="15"/>
    </row>
    <row r="3" ht="12">
      <c r="A3" s="10" t="s">
        <v>25</v>
      </c>
    </row>
    <row r="4" ht="12">
      <c r="A4" s="10" t="s">
        <v>26</v>
      </c>
    </row>
    <row r="5" ht="12">
      <c r="A5" s="10" t="s">
        <v>27</v>
      </c>
    </row>
    <row r="6" ht="12">
      <c r="A6" s="10" t="s">
        <v>28</v>
      </c>
    </row>
    <row r="7" ht="12">
      <c r="A7" s="10" t="s">
        <v>29</v>
      </c>
    </row>
    <row r="8" ht="12">
      <c r="A8" s="10" t="s">
        <v>30</v>
      </c>
    </row>
    <row r="9" ht="12">
      <c r="A9" s="10"/>
    </row>
    <row r="10" spans="1:2" ht="12">
      <c r="A10" s="10" t="s">
        <v>31</v>
      </c>
      <c r="B10" s="11"/>
    </row>
    <row r="11" spans="1:2" ht="12">
      <c r="A11" s="10" t="s">
        <v>32</v>
      </c>
      <c r="B11" s="11"/>
    </row>
    <row r="12" ht="12">
      <c r="A12" s="10" t="s">
        <v>33</v>
      </c>
    </row>
    <row r="14" spans="1:10" ht="12">
      <c r="A14" s="16" t="s">
        <v>6</v>
      </c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2">
      <c r="A15" s="28" t="s">
        <v>0</v>
      </c>
      <c r="B15" s="26" t="s">
        <v>13</v>
      </c>
      <c r="C15" s="26" t="s">
        <v>14</v>
      </c>
      <c r="D15" s="26" t="s">
        <v>15</v>
      </c>
      <c r="E15" s="32" t="s">
        <v>16</v>
      </c>
      <c r="F15" s="33"/>
      <c r="G15" s="33"/>
      <c r="H15" s="32" t="s">
        <v>17</v>
      </c>
      <c r="I15" s="33"/>
      <c r="J15" s="33"/>
    </row>
    <row r="16" spans="1:10" ht="29.25" customHeight="1">
      <c r="A16" s="29"/>
      <c r="B16" s="27"/>
      <c r="C16" s="27"/>
      <c r="D16" s="27"/>
      <c r="E16" s="1" t="s">
        <v>3</v>
      </c>
      <c r="F16" s="1" t="s">
        <v>4</v>
      </c>
      <c r="G16" s="6" t="s">
        <v>20</v>
      </c>
      <c r="H16" s="1" t="s">
        <v>3</v>
      </c>
      <c r="I16" s="1" t="s">
        <v>4</v>
      </c>
      <c r="J16" s="6" t="s">
        <v>20</v>
      </c>
    </row>
    <row r="17" spans="1:10" ht="12">
      <c r="A17" s="4" t="s">
        <v>2</v>
      </c>
      <c r="B17" s="4">
        <v>878</v>
      </c>
      <c r="C17" s="4">
        <v>113</v>
      </c>
      <c r="D17" s="2">
        <f aca="true" t="shared" si="0" ref="D17:D25">B17-C17</f>
        <v>765</v>
      </c>
      <c r="E17" s="5">
        <v>0.019</v>
      </c>
      <c r="F17" s="5">
        <v>0.168</v>
      </c>
      <c r="G17" s="5">
        <f>1-E17-F17</f>
        <v>0.813</v>
      </c>
      <c r="H17" s="7">
        <f aca="true" t="shared" si="1" ref="H17:H25">D17*E17</f>
        <v>14.535</v>
      </c>
      <c r="I17" s="7">
        <f aca="true" t="shared" si="2" ref="I17:I25">D17*F17</f>
        <v>128.52</v>
      </c>
      <c r="J17" s="7">
        <f aca="true" t="shared" si="3" ref="J17:J25">D17*G17</f>
        <v>621.9449999999999</v>
      </c>
    </row>
    <row r="18" spans="1:10" ht="12">
      <c r="A18" s="4" t="s">
        <v>1</v>
      </c>
      <c r="B18" s="4">
        <v>100</v>
      </c>
      <c r="C18" s="4">
        <v>50</v>
      </c>
      <c r="D18" s="2">
        <f t="shared" si="0"/>
        <v>50</v>
      </c>
      <c r="E18" s="5">
        <v>0.086</v>
      </c>
      <c r="F18" s="5">
        <v>0.286</v>
      </c>
      <c r="G18" s="5">
        <f aca="true" t="shared" si="4" ref="G18:G25">1-E18-F18</f>
        <v>0.6280000000000001</v>
      </c>
      <c r="H18" s="7">
        <f t="shared" si="1"/>
        <v>4.3</v>
      </c>
      <c r="I18" s="7">
        <f t="shared" si="2"/>
        <v>14.299999999999999</v>
      </c>
      <c r="J18" s="7">
        <f t="shared" si="3"/>
        <v>31.400000000000006</v>
      </c>
    </row>
    <row r="19" spans="1:10" ht="24">
      <c r="A19" s="12" t="s">
        <v>21</v>
      </c>
      <c r="B19" s="4">
        <v>832</v>
      </c>
      <c r="C19" s="4">
        <v>100</v>
      </c>
      <c r="D19" s="2">
        <f t="shared" si="0"/>
        <v>732</v>
      </c>
      <c r="E19" s="5">
        <v>0.143</v>
      </c>
      <c r="F19" s="5">
        <v>0.321</v>
      </c>
      <c r="G19" s="5">
        <f t="shared" si="4"/>
        <v>0.536</v>
      </c>
      <c r="H19" s="7">
        <f t="shared" si="1"/>
        <v>104.67599999999999</v>
      </c>
      <c r="I19" s="7">
        <f t="shared" si="2"/>
        <v>234.972</v>
      </c>
      <c r="J19" s="7">
        <f t="shared" si="3"/>
        <v>392.35200000000003</v>
      </c>
    </row>
    <row r="20" spans="1:10" ht="36">
      <c r="A20" s="12" t="s">
        <v>19</v>
      </c>
      <c r="B20" s="4">
        <v>765</v>
      </c>
      <c r="C20" s="4">
        <v>120</v>
      </c>
      <c r="D20" s="2">
        <f t="shared" si="0"/>
        <v>645</v>
      </c>
      <c r="E20" s="5">
        <v>0.278</v>
      </c>
      <c r="F20" s="5">
        <v>0.248</v>
      </c>
      <c r="G20" s="5">
        <f t="shared" si="4"/>
        <v>0.474</v>
      </c>
      <c r="H20" s="7">
        <f t="shared" si="1"/>
        <v>179.31</v>
      </c>
      <c r="I20" s="7">
        <f t="shared" si="2"/>
        <v>159.96</v>
      </c>
      <c r="J20" s="7">
        <f t="shared" si="3"/>
        <v>305.72999999999996</v>
      </c>
    </row>
    <row r="21" spans="1:10" ht="12">
      <c r="A21" s="4" t="s">
        <v>18</v>
      </c>
      <c r="B21" s="4">
        <v>254</v>
      </c>
      <c r="C21" s="4">
        <v>34</v>
      </c>
      <c r="D21" s="2">
        <f t="shared" si="0"/>
        <v>220</v>
      </c>
      <c r="E21" s="5">
        <v>0.444</v>
      </c>
      <c r="F21" s="5">
        <v>0.203</v>
      </c>
      <c r="G21" s="5">
        <f t="shared" si="4"/>
        <v>0.35300000000000004</v>
      </c>
      <c r="H21" s="7">
        <f t="shared" si="1"/>
        <v>97.68</v>
      </c>
      <c r="I21" s="7">
        <f t="shared" si="2"/>
        <v>44.660000000000004</v>
      </c>
      <c r="J21" s="7">
        <f t="shared" si="3"/>
        <v>77.66000000000001</v>
      </c>
    </row>
    <row r="22" spans="1:10" ht="12">
      <c r="A22" s="4" t="s">
        <v>7</v>
      </c>
      <c r="B22" s="4">
        <v>183</v>
      </c>
      <c r="C22" s="4">
        <v>95</v>
      </c>
      <c r="D22" s="2">
        <f t="shared" si="0"/>
        <v>88</v>
      </c>
      <c r="E22" s="5">
        <v>0.344</v>
      </c>
      <c r="F22" s="5">
        <v>0.134</v>
      </c>
      <c r="G22" s="5">
        <f t="shared" si="4"/>
        <v>0.522</v>
      </c>
      <c r="H22" s="7">
        <f t="shared" si="1"/>
        <v>30.272</v>
      </c>
      <c r="I22" s="7">
        <f t="shared" si="2"/>
        <v>11.792000000000002</v>
      </c>
      <c r="J22" s="7">
        <f t="shared" si="3"/>
        <v>45.936</v>
      </c>
    </row>
    <row r="23" spans="1:10" ht="12">
      <c r="A23" s="4" t="s">
        <v>8</v>
      </c>
      <c r="B23" s="4">
        <v>205</v>
      </c>
      <c r="C23" s="4">
        <v>20</v>
      </c>
      <c r="D23" s="2">
        <f t="shared" si="0"/>
        <v>185</v>
      </c>
      <c r="E23" s="5">
        <v>0.534</v>
      </c>
      <c r="F23" s="5">
        <v>0.089</v>
      </c>
      <c r="G23" s="5">
        <f t="shared" si="4"/>
        <v>0.377</v>
      </c>
      <c r="H23" s="7">
        <f t="shared" si="1"/>
        <v>98.79</v>
      </c>
      <c r="I23" s="7">
        <f t="shared" si="2"/>
        <v>16.465</v>
      </c>
      <c r="J23" s="7">
        <f t="shared" si="3"/>
        <v>69.745</v>
      </c>
    </row>
    <row r="24" spans="1:10" ht="12">
      <c r="A24" s="4" t="s">
        <v>9</v>
      </c>
      <c r="B24" s="4">
        <v>155</v>
      </c>
      <c r="C24" s="4">
        <v>25</v>
      </c>
      <c r="D24" s="2">
        <f t="shared" si="0"/>
        <v>130</v>
      </c>
      <c r="E24" s="5">
        <v>0.722</v>
      </c>
      <c r="F24" s="5">
        <v>0.067</v>
      </c>
      <c r="G24" s="5">
        <f t="shared" si="4"/>
        <v>0.21100000000000002</v>
      </c>
      <c r="H24" s="7">
        <f t="shared" si="1"/>
        <v>93.86</v>
      </c>
      <c r="I24" s="7">
        <f t="shared" si="2"/>
        <v>8.71</v>
      </c>
      <c r="J24" s="7">
        <f t="shared" si="3"/>
        <v>27.430000000000003</v>
      </c>
    </row>
    <row r="25" spans="1:10" ht="12">
      <c r="A25" s="4" t="s">
        <v>10</v>
      </c>
      <c r="B25" s="4">
        <v>30</v>
      </c>
      <c r="C25" s="4">
        <v>0</v>
      </c>
      <c r="D25" s="2">
        <f t="shared" si="0"/>
        <v>30</v>
      </c>
      <c r="E25" s="5">
        <v>0.9</v>
      </c>
      <c r="F25" s="5">
        <v>0.078</v>
      </c>
      <c r="G25" s="5">
        <f t="shared" si="4"/>
        <v>0.021999999999999978</v>
      </c>
      <c r="H25" s="7">
        <f t="shared" si="1"/>
        <v>27</v>
      </c>
      <c r="I25" s="7">
        <f t="shared" si="2"/>
        <v>2.34</v>
      </c>
      <c r="J25" s="7">
        <f t="shared" si="3"/>
        <v>0.6599999999999994</v>
      </c>
    </row>
    <row r="26" spans="1:10" ht="12">
      <c r="A26" s="3" t="s">
        <v>5</v>
      </c>
      <c r="B26" s="3">
        <f>SUM(B17:B25)</f>
        <v>3402</v>
      </c>
      <c r="C26" s="3">
        <f>SUM(C17:C25)</f>
        <v>557</v>
      </c>
      <c r="D26" s="3">
        <f>SUM(D17:D25)</f>
        <v>2845</v>
      </c>
      <c r="E26" s="3"/>
      <c r="F26" s="3"/>
      <c r="G26" s="3"/>
      <c r="H26" s="8">
        <f>SUM(H17:H25)</f>
        <v>650.423</v>
      </c>
      <c r="I26" s="8">
        <f>SUM(I17:I25)</f>
        <v>621.7190000000002</v>
      </c>
      <c r="J26" s="8">
        <f>SUM(J17:J25)</f>
        <v>1572.8580000000002</v>
      </c>
    </row>
    <row r="27" spans="1:10" ht="12">
      <c r="A27" s="30" t="s">
        <v>22</v>
      </c>
      <c r="B27" s="31"/>
      <c r="C27" s="31"/>
      <c r="D27" s="31"/>
      <c r="E27" s="31"/>
      <c r="F27" s="31"/>
      <c r="G27" s="31"/>
      <c r="H27" s="4">
        <v>1917</v>
      </c>
      <c r="I27" s="4">
        <v>639</v>
      </c>
      <c r="J27" s="4">
        <v>1278</v>
      </c>
    </row>
    <row r="28" spans="1:10" ht="12">
      <c r="A28" s="20" t="s">
        <v>23</v>
      </c>
      <c r="B28" s="21"/>
      <c r="C28" s="21"/>
      <c r="D28" s="21"/>
      <c r="E28" s="21"/>
      <c r="F28" s="21"/>
      <c r="G28" s="21"/>
      <c r="H28" s="21"/>
      <c r="I28" s="21"/>
      <c r="J28" s="22"/>
    </row>
    <row r="29" spans="1:10" ht="13.5" customHeight="1">
      <c r="A29" s="18" t="s">
        <v>34</v>
      </c>
      <c r="B29" s="18"/>
      <c r="C29" s="18"/>
      <c r="D29" s="18"/>
      <c r="E29" s="18"/>
      <c r="F29" s="18"/>
      <c r="G29" s="18"/>
      <c r="H29" s="4">
        <v>0</v>
      </c>
      <c r="I29" s="4">
        <v>0</v>
      </c>
      <c r="J29" s="4">
        <v>0</v>
      </c>
    </row>
    <row r="30" spans="1:10" ht="13.5" customHeight="1">
      <c r="A30" s="23" t="s">
        <v>35</v>
      </c>
      <c r="B30" s="24"/>
      <c r="C30" s="24"/>
      <c r="D30" s="24"/>
      <c r="E30" s="24"/>
      <c r="F30" s="24"/>
      <c r="G30" s="25"/>
      <c r="H30" s="4">
        <v>0</v>
      </c>
      <c r="I30" s="4">
        <v>0</v>
      </c>
      <c r="J30" s="4">
        <v>0</v>
      </c>
    </row>
    <row r="31" spans="1:10" ht="12.75" customHeight="1">
      <c r="A31" s="18" t="s">
        <v>12</v>
      </c>
      <c r="B31" s="18"/>
      <c r="C31" s="18"/>
      <c r="D31" s="18"/>
      <c r="E31" s="18"/>
      <c r="F31" s="18"/>
      <c r="G31" s="18"/>
      <c r="H31" s="4">
        <v>0</v>
      </c>
      <c r="I31" s="4">
        <v>0</v>
      </c>
      <c r="J31" s="4">
        <v>0</v>
      </c>
    </row>
    <row r="32" spans="1:10" ht="12">
      <c r="A32" s="19" t="s">
        <v>24</v>
      </c>
      <c r="B32" s="17"/>
      <c r="C32" s="17"/>
      <c r="D32" s="17"/>
      <c r="E32" s="17"/>
      <c r="F32" s="17"/>
      <c r="G32" s="17"/>
      <c r="H32" s="13">
        <f>SUM(H26+H27+H29+H30+H31)</f>
        <v>2567.423</v>
      </c>
      <c r="I32" s="13">
        <f>SUM(I26+I27+I29+I30+I31)</f>
        <v>1260.719</v>
      </c>
      <c r="J32" s="13">
        <f>SUM(J26+J27+J29+J30+J31)</f>
        <v>2850.858</v>
      </c>
    </row>
  </sheetData>
  <mergeCells count="14">
    <mergeCell ref="A1:J1"/>
    <mergeCell ref="A14:J14"/>
    <mergeCell ref="A29:G29"/>
    <mergeCell ref="A31:G31"/>
    <mergeCell ref="A32:G32"/>
    <mergeCell ref="A28:J28"/>
    <mergeCell ref="A30:G30"/>
    <mergeCell ref="B15:B16"/>
    <mergeCell ref="A15:A16"/>
    <mergeCell ref="A27:G27"/>
    <mergeCell ref="E15:G15"/>
    <mergeCell ref="H15:J15"/>
    <mergeCell ref="D15:D16"/>
    <mergeCell ref="C15:C16"/>
  </mergeCells>
  <printOptions/>
  <pageMargins left="0.75" right="0.75" top="1" bottom="1" header="0.5" footer="0.5"/>
  <pageSetup fitToHeight="1" fitToWidth="1" horizontalDpi="600" verticalDpi="600" orientation="landscape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3">
      <selection activeCell="F18" sqref="F18"/>
    </sheetView>
  </sheetViews>
  <sheetFormatPr defaultColWidth="11.421875" defaultRowHeight="12.75"/>
  <cols>
    <col min="1" max="1" width="18.8515625" style="0" customWidth="1"/>
    <col min="2" max="2" width="14.00390625" style="0" customWidth="1"/>
    <col min="3" max="3" width="16.140625" style="0" customWidth="1"/>
    <col min="4" max="4" width="13.8515625" style="0" customWidth="1"/>
    <col min="5" max="5" width="12.421875" style="0" customWidth="1"/>
    <col min="6" max="6" width="10.00390625" style="0" customWidth="1"/>
    <col min="7" max="7" width="11.140625" style="0" customWidth="1"/>
    <col min="8" max="8" width="13.00390625" style="0" customWidth="1"/>
    <col min="9" max="9" width="8.8515625" style="0" customWidth="1"/>
    <col min="10" max="10" width="10.421875" style="0" customWidth="1"/>
    <col min="11" max="16384" width="8.8515625" style="0" customWidth="1"/>
  </cols>
  <sheetData>
    <row r="1" spans="1:10" ht="15">
      <c r="A1" s="14" t="s">
        <v>11</v>
      </c>
      <c r="B1" s="15"/>
      <c r="C1" s="15"/>
      <c r="D1" s="15"/>
      <c r="E1" s="15"/>
      <c r="F1" s="15"/>
      <c r="G1" s="15"/>
      <c r="H1" s="15"/>
      <c r="I1" s="15"/>
      <c r="J1" s="15"/>
    </row>
    <row r="3" ht="12">
      <c r="A3" s="10" t="s">
        <v>25</v>
      </c>
    </row>
    <row r="4" ht="12">
      <c r="A4" s="10" t="s">
        <v>26</v>
      </c>
    </row>
    <row r="5" ht="12">
      <c r="A5" s="10" t="s">
        <v>27</v>
      </c>
    </row>
    <row r="6" ht="12">
      <c r="A6" s="10" t="s">
        <v>28</v>
      </c>
    </row>
    <row r="7" ht="12">
      <c r="A7" s="10" t="s">
        <v>29</v>
      </c>
    </row>
    <row r="8" ht="12">
      <c r="A8" s="10" t="s">
        <v>30</v>
      </c>
    </row>
    <row r="9" ht="12">
      <c r="A9" s="10"/>
    </row>
    <row r="10" spans="1:2" ht="12">
      <c r="A10" s="10" t="s">
        <v>31</v>
      </c>
      <c r="B10" s="11"/>
    </row>
    <row r="11" spans="1:2" ht="12">
      <c r="A11" s="10" t="s">
        <v>32</v>
      </c>
      <c r="B11" s="11"/>
    </row>
    <row r="12" ht="12">
      <c r="A12" s="10" t="s">
        <v>33</v>
      </c>
    </row>
    <row r="14" spans="1:10" ht="12">
      <c r="A14" s="16" t="s">
        <v>6</v>
      </c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2">
      <c r="A15" s="28" t="s">
        <v>0</v>
      </c>
      <c r="B15" s="26" t="s">
        <v>13</v>
      </c>
      <c r="C15" s="26" t="s">
        <v>14</v>
      </c>
      <c r="D15" s="26" t="s">
        <v>15</v>
      </c>
      <c r="E15" s="32" t="s">
        <v>16</v>
      </c>
      <c r="F15" s="33"/>
      <c r="G15" s="33"/>
      <c r="H15" s="32" t="s">
        <v>17</v>
      </c>
      <c r="I15" s="33"/>
      <c r="J15" s="33"/>
    </row>
    <row r="16" spans="1:10" ht="29.25" customHeight="1">
      <c r="A16" s="29"/>
      <c r="B16" s="27"/>
      <c r="C16" s="27"/>
      <c r="D16" s="27"/>
      <c r="E16" s="1" t="s">
        <v>3</v>
      </c>
      <c r="F16" s="1" t="s">
        <v>4</v>
      </c>
      <c r="G16" s="6" t="s">
        <v>20</v>
      </c>
      <c r="H16" s="1" t="s">
        <v>3</v>
      </c>
      <c r="I16" s="1" t="s">
        <v>4</v>
      </c>
      <c r="J16" s="6" t="s">
        <v>20</v>
      </c>
    </row>
    <row r="17" spans="1:10" ht="12">
      <c r="A17" s="4" t="s">
        <v>2</v>
      </c>
      <c r="B17" s="4">
        <v>878</v>
      </c>
      <c r="C17" s="4">
        <v>168</v>
      </c>
      <c r="D17" s="2">
        <f aca="true" t="shared" si="0" ref="D17:D25">B17-C17</f>
        <v>710</v>
      </c>
      <c r="E17" s="5">
        <v>0.019</v>
      </c>
      <c r="F17" s="5">
        <v>0.168</v>
      </c>
      <c r="G17" s="5">
        <f aca="true" t="shared" si="1" ref="G17:G25">1-E17-F17</f>
        <v>0.813</v>
      </c>
      <c r="H17" s="7">
        <f aca="true" t="shared" si="2" ref="H17:H25">D17*E17</f>
        <v>13.49</v>
      </c>
      <c r="I17" s="7">
        <f aca="true" t="shared" si="3" ref="I17:I25">D17*F17</f>
        <v>119.28</v>
      </c>
      <c r="J17" s="7">
        <f aca="true" t="shared" si="4" ref="J17:J25">D17*G17</f>
        <v>577.2299999999999</v>
      </c>
    </row>
    <row r="18" spans="1:10" ht="12">
      <c r="A18" s="4" t="s">
        <v>1</v>
      </c>
      <c r="B18" s="4">
        <v>100</v>
      </c>
      <c r="C18" s="4">
        <v>50</v>
      </c>
      <c r="D18" s="2">
        <f t="shared" si="0"/>
        <v>50</v>
      </c>
      <c r="E18" s="5">
        <v>0.086</v>
      </c>
      <c r="F18" s="5">
        <v>0.286</v>
      </c>
      <c r="G18" s="5">
        <f t="shared" si="1"/>
        <v>0.6280000000000001</v>
      </c>
      <c r="H18" s="7">
        <f t="shared" si="2"/>
        <v>4.3</v>
      </c>
      <c r="I18" s="7">
        <f t="shared" si="3"/>
        <v>14.299999999999999</v>
      </c>
      <c r="J18" s="7">
        <f t="shared" si="4"/>
        <v>31.400000000000006</v>
      </c>
    </row>
    <row r="19" spans="1:10" ht="24">
      <c r="A19" s="12" t="s">
        <v>21</v>
      </c>
      <c r="B19" s="4">
        <v>832</v>
      </c>
      <c r="C19" s="4">
        <v>195</v>
      </c>
      <c r="D19" s="2">
        <f t="shared" si="0"/>
        <v>637</v>
      </c>
      <c r="E19" s="5">
        <v>0.143</v>
      </c>
      <c r="F19" s="5">
        <v>0.4</v>
      </c>
      <c r="G19" s="5">
        <f t="shared" si="1"/>
        <v>0.45699999999999996</v>
      </c>
      <c r="H19" s="7">
        <f t="shared" si="2"/>
        <v>91.091</v>
      </c>
      <c r="I19" s="7">
        <f t="shared" si="3"/>
        <v>254.8</v>
      </c>
      <c r="J19" s="7">
        <f t="shared" si="4"/>
        <v>291.109</v>
      </c>
    </row>
    <row r="20" spans="1:10" ht="36">
      <c r="A20" s="12" t="s">
        <v>19</v>
      </c>
      <c r="B20" s="4">
        <v>765</v>
      </c>
      <c r="C20" s="4">
        <v>170</v>
      </c>
      <c r="D20" s="2">
        <f t="shared" si="0"/>
        <v>595</v>
      </c>
      <c r="E20" s="5">
        <v>0.278</v>
      </c>
      <c r="F20" s="5">
        <v>0.25</v>
      </c>
      <c r="G20" s="5">
        <f t="shared" si="1"/>
        <v>0.472</v>
      </c>
      <c r="H20" s="7">
        <f t="shared" si="2"/>
        <v>165.41000000000003</v>
      </c>
      <c r="I20" s="7">
        <f t="shared" si="3"/>
        <v>148.75</v>
      </c>
      <c r="J20" s="7">
        <f t="shared" si="4"/>
        <v>280.84</v>
      </c>
    </row>
    <row r="21" spans="1:10" ht="12">
      <c r="A21" s="4" t="s">
        <v>18</v>
      </c>
      <c r="B21" s="4">
        <v>254</v>
      </c>
      <c r="C21" s="4">
        <v>34</v>
      </c>
      <c r="D21" s="2">
        <f t="shared" si="0"/>
        <v>220</v>
      </c>
      <c r="E21" s="5">
        <v>0.444</v>
      </c>
      <c r="F21" s="5">
        <v>0.25</v>
      </c>
      <c r="G21" s="5">
        <f t="shared" si="1"/>
        <v>0.30600000000000005</v>
      </c>
      <c r="H21" s="7">
        <f t="shared" si="2"/>
        <v>97.68</v>
      </c>
      <c r="I21" s="7">
        <f t="shared" si="3"/>
        <v>55</v>
      </c>
      <c r="J21" s="7">
        <f t="shared" si="4"/>
        <v>67.32000000000001</v>
      </c>
    </row>
    <row r="22" spans="1:10" ht="12">
      <c r="A22" s="4" t="s">
        <v>7</v>
      </c>
      <c r="B22" s="4">
        <v>183</v>
      </c>
      <c r="C22" s="4">
        <v>95</v>
      </c>
      <c r="D22" s="2">
        <f t="shared" si="0"/>
        <v>88</v>
      </c>
      <c r="E22" s="5">
        <v>0.344</v>
      </c>
      <c r="F22" s="5">
        <v>0.15</v>
      </c>
      <c r="G22" s="5">
        <f t="shared" si="1"/>
        <v>0.506</v>
      </c>
      <c r="H22" s="7">
        <f t="shared" si="2"/>
        <v>30.272</v>
      </c>
      <c r="I22" s="7">
        <f t="shared" si="3"/>
        <v>13.2</v>
      </c>
      <c r="J22" s="7">
        <f t="shared" si="4"/>
        <v>44.528</v>
      </c>
    </row>
    <row r="23" spans="1:10" ht="12">
      <c r="A23" s="4" t="s">
        <v>8</v>
      </c>
      <c r="B23" s="4">
        <v>205</v>
      </c>
      <c r="C23" s="4">
        <v>70</v>
      </c>
      <c r="D23" s="2">
        <f t="shared" si="0"/>
        <v>135</v>
      </c>
      <c r="E23" s="5">
        <v>0.534</v>
      </c>
      <c r="F23" s="5">
        <v>0.15</v>
      </c>
      <c r="G23" s="5">
        <f t="shared" si="1"/>
        <v>0.31599999999999995</v>
      </c>
      <c r="H23" s="7">
        <f t="shared" si="2"/>
        <v>72.09</v>
      </c>
      <c r="I23" s="7">
        <f t="shared" si="3"/>
        <v>20.25</v>
      </c>
      <c r="J23" s="7">
        <f t="shared" si="4"/>
        <v>42.65999999999999</v>
      </c>
    </row>
    <row r="24" spans="1:10" ht="12">
      <c r="A24" s="4" t="s">
        <v>9</v>
      </c>
      <c r="B24" s="4">
        <v>155</v>
      </c>
      <c r="C24" s="4">
        <v>25</v>
      </c>
      <c r="D24" s="2">
        <f t="shared" si="0"/>
        <v>130</v>
      </c>
      <c r="E24" s="5">
        <v>0.722</v>
      </c>
      <c r="F24" s="5">
        <v>0.15</v>
      </c>
      <c r="G24" s="5">
        <f t="shared" si="1"/>
        <v>0.12800000000000003</v>
      </c>
      <c r="H24" s="7">
        <f t="shared" si="2"/>
        <v>93.86</v>
      </c>
      <c r="I24" s="7">
        <f t="shared" si="3"/>
        <v>19.5</v>
      </c>
      <c r="J24" s="7">
        <f t="shared" si="4"/>
        <v>16.640000000000004</v>
      </c>
    </row>
    <row r="25" spans="1:10" ht="12">
      <c r="A25" s="4" t="s">
        <v>10</v>
      </c>
      <c r="B25" s="4">
        <v>30</v>
      </c>
      <c r="C25" s="4">
        <v>0</v>
      </c>
      <c r="D25" s="2">
        <f t="shared" si="0"/>
        <v>30</v>
      </c>
      <c r="E25" s="5">
        <v>0.9</v>
      </c>
      <c r="F25" s="5">
        <v>0.078</v>
      </c>
      <c r="G25" s="5">
        <f t="shared" si="1"/>
        <v>0.021999999999999978</v>
      </c>
      <c r="H25" s="7">
        <f t="shared" si="2"/>
        <v>27</v>
      </c>
      <c r="I25" s="7">
        <f t="shared" si="3"/>
        <v>2.34</v>
      </c>
      <c r="J25" s="7">
        <f t="shared" si="4"/>
        <v>0.6599999999999994</v>
      </c>
    </row>
    <row r="26" spans="1:10" ht="12">
      <c r="A26" s="3" t="s">
        <v>5</v>
      </c>
      <c r="B26" s="3">
        <f>SUM(B17:B25)</f>
        <v>3402</v>
      </c>
      <c r="C26" s="3">
        <f>SUM(C17:C25)</f>
        <v>807</v>
      </c>
      <c r="D26" s="3">
        <f>SUM(D17:D25)</f>
        <v>2595</v>
      </c>
      <c r="E26" s="3"/>
      <c r="F26" s="3"/>
      <c r="G26" s="3"/>
      <c r="H26" s="8">
        <f>SUM(H17:H25)</f>
        <v>595.1930000000001</v>
      </c>
      <c r="I26" s="8">
        <f>SUM(I17:I25)</f>
        <v>647.4200000000001</v>
      </c>
      <c r="J26" s="8">
        <f>SUM(J17:J25)</f>
        <v>1352.387</v>
      </c>
    </row>
    <row r="27" spans="1:10" ht="12">
      <c r="A27" s="30" t="s">
        <v>22</v>
      </c>
      <c r="B27" s="31"/>
      <c r="C27" s="31"/>
      <c r="D27" s="31"/>
      <c r="E27" s="31"/>
      <c r="F27" s="31"/>
      <c r="G27" s="31"/>
      <c r="H27" s="4">
        <v>1917</v>
      </c>
      <c r="I27" s="4">
        <v>639</v>
      </c>
      <c r="J27" s="4">
        <v>1278</v>
      </c>
    </row>
    <row r="28" spans="1:10" ht="12">
      <c r="A28" s="20" t="s">
        <v>23</v>
      </c>
      <c r="B28" s="21"/>
      <c r="C28" s="21"/>
      <c r="D28" s="21"/>
      <c r="E28" s="21"/>
      <c r="F28" s="21"/>
      <c r="G28" s="21"/>
      <c r="H28" s="21"/>
      <c r="I28" s="21"/>
      <c r="J28" s="22"/>
    </row>
    <row r="29" spans="1:10" ht="13.5" customHeight="1">
      <c r="A29" s="18" t="s">
        <v>34</v>
      </c>
      <c r="B29" s="18"/>
      <c r="C29" s="18"/>
      <c r="D29" s="18"/>
      <c r="E29" s="18"/>
      <c r="F29" s="18"/>
      <c r="G29" s="18"/>
      <c r="H29" s="4">
        <v>0</v>
      </c>
      <c r="I29" s="4">
        <v>200</v>
      </c>
      <c r="J29" s="4">
        <v>-200</v>
      </c>
    </row>
    <row r="30" spans="1:10" ht="13.5" customHeight="1">
      <c r="A30" s="23" t="s">
        <v>35</v>
      </c>
      <c r="B30" s="24"/>
      <c r="C30" s="24"/>
      <c r="D30" s="24"/>
      <c r="E30" s="24"/>
      <c r="F30" s="24"/>
      <c r="G30" s="25"/>
      <c r="H30" s="4">
        <v>0</v>
      </c>
      <c r="I30" s="4">
        <v>37.5</v>
      </c>
      <c r="J30" s="4">
        <v>-37.5</v>
      </c>
    </row>
    <row r="31" spans="1:10" ht="12.75" customHeight="1">
      <c r="A31" s="18" t="s">
        <v>12</v>
      </c>
      <c r="B31" s="18"/>
      <c r="C31" s="18"/>
      <c r="D31" s="18"/>
      <c r="E31" s="18"/>
      <c r="F31" s="18"/>
      <c r="G31" s="18"/>
      <c r="H31" s="4">
        <v>-2</v>
      </c>
      <c r="I31" s="4">
        <v>1</v>
      </c>
      <c r="J31" s="4">
        <v>1</v>
      </c>
    </row>
    <row r="32" spans="1:10" ht="12">
      <c r="A32" s="19" t="s">
        <v>24</v>
      </c>
      <c r="B32" s="17"/>
      <c r="C32" s="17"/>
      <c r="D32" s="17"/>
      <c r="E32" s="17"/>
      <c r="F32" s="17"/>
      <c r="G32" s="17"/>
      <c r="H32" s="13">
        <f>SUM(H26+H27+H29+H30+H31)</f>
        <v>2510.193</v>
      </c>
      <c r="I32" s="13">
        <f>SUM(I26+I27+I29+I30+I31)</f>
        <v>1524.92</v>
      </c>
      <c r="J32" s="13">
        <f>SUM(J26+J27+J29+J30+J31)</f>
        <v>2393.8869999999997</v>
      </c>
    </row>
  </sheetData>
  <mergeCells count="14">
    <mergeCell ref="A32:G32"/>
    <mergeCell ref="A28:J28"/>
    <mergeCell ref="A30:G30"/>
    <mergeCell ref="B15:B16"/>
    <mergeCell ref="A15:A16"/>
    <mergeCell ref="A27:G27"/>
    <mergeCell ref="E15:G15"/>
    <mergeCell ref="H15:J15"/>
    <mergeCell ref="D15:D16"/>
    <mergeCell ref="C15:C16"/>
    <mergeCell ref="A1:J1"/>
    <mergeCell ref="A14:J14"/>
    <mergeCell ref="A29:G29"/>
    <mergeCell ref="A31:G31"/>
  </mergeCells>
  <printOptions/>
  <pageMargins left="0.75" right="0.75" top="1" bottom="1" header="0.5" footer="0.5"/>
  <pageSetup fitToHeight="1" fitToWidth="1" horizontalDpi="600" verticalDpi="600" orientation="landscape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David Dickson</cp:lastModifiedBy>
  <cp:lastPrinted>2006-10-16T19:21:20Z</cp:lastPrinted>
  <dcterms:created xsi:type="dcterms:W3CDTF">1996-10-14T23:33:28Z</dcterms:created>
  <dcterms:modified xsi:type="dcterms:W3CDTF">2006-10-16T19:27:31Z</dcterms:modified>
  <cp:category/>
  <cp:version/>
  <cp:contentType/>
  <cp:contentStatus/>
</cp:coreProperties>
</file>